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own Clerk &amp; RFO\Finance\Budget\2018-19\Final\"/>
    </mc:Choice>
  </mc:AlternateContent>
  <xr:revisionPtr revIDLastSave="0" documentId="10_ncr:100000_{84DDF435-D5B8-4490-8D3C-406171D31D7F}" xr6:coauthVersionLast="31" xr6:coauthVersionMax="31" xr10:uidLastSave="{00000000-0000-0000-0000-000000000000}"/>
  <bookViews>
    <workbookView xWindow="0" yWindow="0" windowWidth="20496" windowHeight="7752" tabRatio="892" xr2:uid="{00000000-000D-0000-FFFF-FFFF00000000}"/>
  </bookViews>
  <sheets>
    <sheet name="Sheet1" sheetId="16" r:id="rId1"/>
  </sheets>
  <definedNames>
    <definedName name="_xlnm.Print_Area" localSheetId="0">Sheet1!$A$1:$M$65</definedName>
  </definedNames>
  <calcPr calcId="179017"/>
</workbook>
</file>

<file path=xl/calcChain.xml><?xml version="1.0" encoding="utf-8"?>
<calcChain xmlns="http://schemas.openxmlformats.org/spreadsheetml/2006/main">
  <c r="H6" i="16" l="1"/>
  <c r="K63" i="16" l="1"/>
  <c r="E21" i="16" l="1"/>
  <c r="E35" i="16" l="1"/>
  <c r="G61" i="16" l="1"/>
  <c r="H61" i="16" l="1"/>
  <c r="H35" i="16"/>
  <c r="H9" i="16" l="1"/>
  <c r="H8" i="16"/>
  <c r="H7" i="16"/>
  <c r="H44" i="16"/>
  <c r="H34" i="16"/>
  <c r="H33" i="16"/>
  <c r="K65" i="16" l="1"/>
  <c r="L3" i="16"/>
  <c r="H43" i="16" l="1"/>
  <c r="H45" i="16" l="1"/>
  <c r="H42" i="16"/>
  <c r="H41" i="16"/>
  <c r="H40" i="16"/>
  <c r="H36" i="16"/>
  <c r="H32" i="16"/>
  <c r="H31" i="16"/>
  <c r="H30" i="16"/>
  <c r="H26" i="16"/>
  <c r="H22" i="16"/>
  <c r="H21" i="16"/>
  <c r="H20" i="16"/>
  <c r="H16" i="16"/>
  <c r="H15" i="16"/>
  <c r="H14" i="16"/>
  <c r="H10" i="16"/>
  <c r="H5" i="16"/>
  <c r="F27" i="16" l="1"/>
  <c r="H27" i="16" s="1"/>
  <c r="F11" i="16"/>
  <c r="H11" i="16" l="1"/>
  <c r="F23" i="16"/>
  <c r="H23" i="16" s="1"/>
  <c r="F46" i="16" l="1"/>
  <c r="F17" i="16"/>
  <c r="L61" i="16"/>
  <c r="F37" i="16"/>
  <c r="H37" i="16" s="1"/>
  <c r="H17" i="16" l="1"/>
  <c r="G48" i="16"/>
  <c r="H48" i="16" s="1"/>
  <c r="H46" i="16"/>
  <c r="G53" i="16"/>
  <c r="H53" i="16" l="1"/>
  <c r="G63" i="16"/>
  <c r="L63" i="16" s="1"/>
  <c r="L53" i="16"/>
  <c r="H63" i="16" l="1"/>
  <c r="L65" i="16" l="1"/>
</calcChain>
</file>

<file path=xl/sharedStrings.xml><?xml version="1.0" encoding="utf-8"?>
<sst xmlns="http://schemas.openxmlformats.org/spreadsheetml/2006/main" count="47" uniqueCount="42">
  <si>
    <t>£</t>
  </si>
  <si>
    <t>Reserves</t>
  </si>
  <si>
    <t>Contingency</t>
  </si>
  <si>
    <t>Conwy River Festival</t>
  </si>
  <si>
    <t>Deganwy Prom Day</t>
  </si>
  <si>
    <t>CONWY TOWN COUNCIL</t>
  </si>
  <si>
    <t>Per Band D per annum £</t>
  </si>
  <si>
    <t>Town Guide:</t>
  </si>
  <si>
    <t>Distribution</t>
  </si>
  <si>
    <t>Conwy Classical Music Fest.</t>
  </si>
  <si>
    <t>Walled Towns Friendship Circle:</t>
  </si>
  <si>
    <t>Subscription - International</t>
  </si>
  <si>
    <t>Subscription - Link</t>
  </si>
  <si>
    <t>WTFC</t>
  </si>
  <si>
    <t>Hanging Baskets &amp; Floral Decorations:</t>
  </si>
  <si>
    <t>Father Christmas Events/BDD:</t>
  </si>
  <si>
    <t>Other</t>
  </si>
  <si>
    <t>Printing</t>
  </si>
  <si>
    <t>Car Rally - Running</t>
  </si>
  <si>
    <t>Meetings</t>
  </si>
  <si>
    <t>Conwy Christmas Eve</t>
  </si>
  <si>
    <t>Llandudno Junction/Deganwy</t>
  </si>
  <si>
    <t>Boxing Day Dip</t>
  </si>
  <si>
    <t>Hanging/Barrier Baskets</t>
  </si>
  <si>
    <t>Other Planting</t>
  </si>
  <si>
    <t>Playschemes/Playgrounds:</t>
  </si>
  <si>
    <t>Contribution to CCBC Playschemes</t>
  </si>
  <si>
    <t>Llandudno Junction Trakz</t>
  </si>
  <si>
    <t>Gwledd Conwy Feast</t>
  </si>
  <si>
    <t>Marketing</t>
  </si>
  <si>
    <t>The Tournament</t>
  </si>
  <si>
    <t>NEW PROJECTS</t>
  </si>
  <si>
    <t>Town Guide</t>
  </si>
  <si>
    <t>£1.5k 2016/17 uniforms</t>
  </si>
  <si>
    <t>Festivals:</t>
  </si>
  <si>
    <t>P&amp;A BUDGET 2018/19</t>
  </si>
  <si>
    <t>2017/18</t>
  </si>
  <si>
    <t>Christmas Events</t>
  </si>
  <si>
    <t>Hanging Baskets &amp; FD</t>
  </si>
  <si>
    <t>Playschemes/Playgrounds</t>
  </si>
  <si>
    <t>Additional Stewarding/Paramedic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</si>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</sst>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\(#,##0\)"/>
    <numFmt numFmtId="165" formatCode="0.0%;[Red]\(0.0%\)"/>
    <numFmt numFmtId="166" formatCode="#,##0.00;[Red]\(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38" fontId="0" fillId="0" borderId="0" xfId="0" applyNumberFormat="1"/>
    <xf numFmtId="39" fontId="0" fillId="0" borderId="0" xfId="0" applyNumberFormat="1"/>
    <xf numFmtId="164" fontId="0" fillId="0" borderId="0" xfId="0" applyNumberFormat="1"/>
    <xf numFmtId="0" fontId="1" fillId="0" borderId="0" xfId="0" applyFont="1" applyFill="1"/>
    <xf numFmtId="0" fontId="0" fillId="0" borderId="0" xfId="0" applyFill="1"/>
    <xf numFmtId="10" fontId="0" fillId="0" borderId="0" xfId="1" applyNumberFormat="1" applyFont="1"/>
    <xf numFmtId="165" fontId="0" fillId="0" borderId="0" xfId="1" applyNumberFormat="1" applyFont="1"/>
    <xf numFmtId="38" fontId="0" fillId="0" borderId="0" xfId="0" applyNumberFormat="1" applyFill="1"/>
    <xf numFmtId="39" fontId="0" fillId="0" borderId="0" xfId="0" applyNumberFormat="1" applyFill="1"/>
    <xf numFmtId="38" fontId="0" fillId="0" borderId="1" xfId="0" applyNumberFormat="1" applyFill="1" applyBorder="1"/>
    <xf numFmtId="38" fontId="0" fillId="0" borderId="0" xfId="0" applyNumberFormat="1" applyFill="1" applyBorder="1"/>
    <xf numFmtId="164" fontId="0" fillId="0" borderId="0" xfId="0" applyNumberFormat="1" applyFill="1"/>
    <xf numFmtId="164" fontId="1" fillId="0" borderId="2" xfId="0" applyNumberFormat="1" applyFont="1" applyFill="1" applyBorder="1"/>
    <xf numFmtId="165" fontId="0" fillId="0" borderId="0" xfId="0" applyNumberFormat="1" applyFill="1"/>
    <xf numFmtId="2" fontId="0" fillId="0" borderId="0" xfId="0" applyNumberFormat="1" applyFill="1"/>
    <xf numFmtId="38" fontId="1" fillId="0" borderId="3" xfId="0" applyNumberFormat="1" applyFont="1" applyFill="1" applyBorder="1"/>
    <xf numFmtId="166" fontId="0" fillId="0" borderId="0" xfId="0" applyNumberFormat="1" applyFill="1"/>
    <xf numFmtId="166" fontId="0" fillId="0" borderId="0" xfId="0" applyNumberFormat="1"/>
    <xf numFmtId="164" fontId="1" fillId="0" borderId="1" xfId="0" applyNumberFormat="1" applyFont="1" applyFill="1" applyBorder="1"/>
    <xf numFmtId="2" fontId="0" fillId="0" borderId="0" xfId="0" applyNumberFormat="1"/>
    <xf numFmtId="164" fontId="0" fillId="0" borderId="1" xfId="0" applyNumberFormat="1" applyFill="1" applyBorder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3"/>
  <sheetViews>
    <sheetView tabSelected="1" zoomScaleNormal="100" workbookViewId="0">
      <pane ySplit="3" topLeftCell="A59" activePane="bottomLeft" state="frozen"/>
      <selection pane="bottomLeft" sqref="A1:M65"/>
    </sheetView>
  </sheetViews>
  <sheetFormatPr defaultRowHeight="14.4" x14ac:dyDescent="0.3"/>
  <cols>
    <col min="4" max="4" width="13.44140625" customWidth="1"/>
    <col min="5" max="5" width="11.5546875" bestFit="1" customWidth="1"/>
    <col min="8" max="8" width="10.5546875" bestFit="1" customWidth="1"/>
    <col min="9" max="9" width="4.109375" customWidth="1"/>
  </cols>
  <sheetData>
    <row r="1" spans="1:12" x14ac:dyDescent="0.3">
      <c r="A1" s="1" t="s">
        <v>5</v>
      </c>
    </row>
    <row r="2" spans="1:12" x14ac:dyDescent="0.3">
      <c r="A2" s="1" t="s">
        <v>35</v>
      </c>
      <c r="E2" s="24" t="s">
        <v>41</v>
      </c>
      <c r="K2" s="2" t="s">
        <v>36</v>
      </c>
    </row>
    <row r="3" spans="1:12" ht="43.2" x14ac:dyDescent="0.3">
      <c r="A3" s="7"/>
      <c r="B3" s="7"/>
      <c r="C3" s="7"/>
      <c r="D3" s="7"/>
      <c r="E3" s="25" t="s">
        <v>0</v>
      </c>
      <c r="F3" s="25" t="s">
        <v>0</v>
      </c>
      <c r="G3" s="7"/>
      <c r="H3" s="26" t="s">
        <v>6</v>
      </c>
      <c r="I3" s="7"/>
      <c r="J3" s="17">
        <v>7159.91</v>
      </c>
      <c r="K3" s="22">
        <v>7138.2</v>
      </c>
      <c r="L3" s="8">
        <f>(J3-K3)/K3</f>
        <v>3.0413829817040761E-3</v>
      </c>
    </row>
    <row r="4" spans="1:12" x14ac:dyDescent="0.3">
      <c r="A4" s="6" t="s">
        <v>15</v>
      </c>
      <c r="B4" s="7"/>
      <c r="C4" s="7"/>
      <c r="D4" s="7"/>
      <c r="E4" s="7"/>
      <c r="F4" s="7"/>
      <c r="G4" s="7"/>
      <c r="H4" s="7"/>
      <c r="I4" s="7"/>
      <c r="J4" s="7"/>
    </row>
    <row r="5" spans="1:12" x14ac:dyDescent="0.3">
      <c r="A5" s="7"/>
      <c r="B5" s="7" t="s">
        <v>20</v>
      </c>
      <c r="C5" s="7"/>
      <c r="D5" s="7"/>
      <c r="E5" s="10">
        <v>6445</v>
      </c>
      <c r="F5" s="10"/>
      <c r="G5" s="10"/>
      <c r="H5" s="11">
        <f>E5/$J$3</f>
        <v>0.90015097955141898</v>
      </c>
      <c r="I5" s="7"/>
      <c r="J5" s="7"/>
    </row>
    <row r="6" spans="1:12" x14ac:dyDescent="0.3">
      <c r="A6" s="7"/>
      <c r="B6" s="7" t="s">
        <v>40</v>
      </c>
      <c r="C6" s="7"/>
      <c r="D6" s="7"/>
      <c r="E6" s="10">
        <v>2000</v>
      </c>
      <c r="F6" s="10"/>
      <c r="G6" s="10"/>
      <c r="H6" s="11">
        <f>E6/$J$3</f>
        <v>0.27933312010905165</v>
      </c>
      <c r="I6" s="7"/>
      <c r="J6" s="7"/>
    </row>
    <row r="7" spans="1:12" x14ac:dyDescent="0.3">
      <c r="A7" s="7"/>
      <c r="B7" s="7" t="s">
        <v>21</v>
      </c>
      <c r="C7" s="7"/>
      <c r="D7" s="7"/>
      <c r="E7" s="10">
        <v>300</v>
      </c>
      <c r="F7" s="10"/>
      <c r="G7" s="10"/>
      <c r="H7" s="11">
        <f t="shared" ref="H7:H9" si="0">E7/$J$3</f>
        <v>4.1899968016357751E-2</v>
      </c>
      <c r="I7" s="7"/>
      <c r="J7" s="7"/>
    </row>
    <row r="8" spans="1:12" x14ac:dyDescent="0.3">
      <c r="A8" s="7"/>
      <c r="B8" s="7" t="s">
        <v>22</v>
      </c>
      <c r="C8" s="7"/>
      <c r="D8" s="7"/>
      <c r="E8" s="10">
        <v>525</v>
      </c>
      <c r="F8" s="10"/>
      <c r="G8" s="10"/>
      <c r="H8" s="11">
        <f t="shared" si="0"/>
        <v>7.3324944028626063E-2</v>
      </c>
      <c r="I8" s="7"/>
      <c r="J8" s="7"/>
    </row>
    <row r="9" spans="1:12" x14ac:dyDescent="0.3">
      <c r="A9" s="7"/>
      <c r="B9" s="7" t="s">
        <v>16</v>
      </c>
      <c r="C9" s="7"/>
      <c r="D9" s="7"/>
      <c r="E9" s="10">
        <v>220</v>
      </c>
      <c r="F9" s="10"/>
      <c r="G9" s="10"/>
      <c r="H9" s="11">
        <f t="shared" si="0"/>
        <v>3.0726643211995683E-2</v>
      </c>
      <c r="I9" s="7"/>
      <c r="J9" s="7"/>
    </row>
    <row r="10" spans="1:12" x14ac:dyDescent="0.3">
      <c r="A10" s="7"/>
      <c r="B10" s="7" t="s">
        <v>2</v>
      </c>
      <c r="C10" s="7"/>
      <c r="D10" s="7"/>
      <c r="E10" s="12">
        <v>825</v>
      </c>
      <c r="F10" s="10"/>
      <c r="G10" s="10"/>
      <c r="H10" s="11">
        <f>E10/$J$3</f>
        <v>0.11522491204498381</v>
      </c>
      <c r="I10" s="7"/>
      <c r="J10" s="7"/>
    </row>
    <row r="11" spans="1:12" x14ac:dyDescent="0.3">
      <c r="A11" s="7"/>
      <c r="B11" s="7"/>
      <c r="C11" s="7"/>
      <c r="D11" s="7"/>
      <c r="E11" s="10"/>
      <c r="F11" s="10">
        <f>SUM(E5:E10)</f>
        <v>10315</v>
      </c>
      <c r="G11" s="10"/>
      <c r="H11" s="11">
        <f>F11/$J$3</f>
        <v>1.4406605669624339</v>
      </c>
      <c r="I11" s="7"/>
      <c r="J11" s="7"/>
    </row>
    <row r="12" spans="1:12" x14ac:dyDescent="0.3">
      <c r="A12" s="7"/>
      <c r="B12" s="7"/>
      <c r="C12" s="7"/>
      <c r="D12" s="7"/>
      <c r="E12" s="10"/>
      <c r="F12" s="10"/>
      <c r="G12" s="10"/>
      <c r="H12" s="11"/>
      <c r="I12" s="7"/>
      <c r="J12" s="7"/>
    </row>
    <row r="13" spans="1:12" x14ac:dyDescent="0.3">
      <c r="A13" s="6" t="s">
        <v>7</v>
      </c>
      <c r="B13" s="7"/>
      <c r="C13" s="7"/>
      <c r="D13" s="7"/>
      <c r="E13" s="10"/>
      <c r="F13" s="10"/>
      <c r="G13" s="10"/>
      <c r="H13" s="11"/>
      <c r="I13" s="7"/>
      <c r="J13" s="7"/>
    </row>
    <row r="14" spans="1:12" x14ac:dyDescent="0.3">
      <c r="A14" s="6"/>
      <c r="B14" s="7" t="s">
        <v>17</v>
      </c>
      <c r="C14" s="7"/>
      <c r="D14" s="7"/>
      <c r="E14" s="10">
        <v>3565</v>
      </c>
      <c r="F14" s="10"/>
      <c r="G14" s="10"/>
      <c r="H14" s="11">
        <f t="shared" ref="H14:H16" si="1">E14/$J$3</f>
        <v>0.49791128659438455</v>
      </c>
      <c r="I14" s="7"/>
      <c r="J14" s="7"/>
    </row>
    <row r="15" spans="1:12" x14ac:dyDescent="0.3">
      <c r="A15" s="6"/>
      <c r="B15" s="7" t="s">
        <v>8</v>
      </c>
      <c r="C15" s="7"/>
      <c r="D15" s="7"/>
      <c r="E15" s="10">
        <v>1080</v>
      </c>
      <c r="F15" s="10"/>
      <c r="G15" s="10"/>
      <c r="H15" s="11">
        <f t="shared" si="1"/>
        <v>0.15083988485888788</v>
      </c>
      <c r="I15" s="7"/>
      <c r="J15" s="7"/>
    </row>
    <row r="16" spans="1:12" x14ac:dyDescent="0.3">
      <c r="A16" s="6"/>
      <c r="B16" s="7" t="s">
        <v>2</v>
      </c>
      <c r="C16" s="7"/>
      <c r="D16" s="7"/>
      <c r="E16" s="12">
        <v>235</v>
      </c>
      <c r="F16" s="10"/>
      <c r="G16" s="10"/>
      <c r="H16" s="11">
        <f t="shared" si="1"/>
        <v>3.2821641612813569E-2</v>
      </c>
      <c r="I16" s="7"/>
      <c r="J16" s="7"/>
    </row>
    <row r="17" spans="1:10" x14ac:dyDescent="0.3">
      <c r="A17" s="6"/>
      <c r="B17" s="7"/>
      <c r="C17" s="7"/>
      <c r="D17" s="7"/>
      <c r="E17" s="10"/>
      <c r="F17" s="10">
        <f>SUM(E14:E16)</f>
        <v>4880</v>
      </c>
      <c r="G17" s="10"/>
      <c r="H17" s="11">
        <f>F17/$J$3</f>
        <v>0.68157281306608608</v>
      </c>
      <c r="I17" s="7"/>
      <c r="J17" s="7"/>
    </row>
    <row r="18" spans="1:10" x14ac:dyDescent="0.3">
      <c r="A18" s="7"/>
      <c r="B18" s="7"/>
      <c r="C18" s="7"/>
      <c r="D18" s="7"/>
      <c r="E18" s="10"/>
      <c r="F18" s="10"/>
      <c r="G18" s="10"/>
      <c r="H18" s="11"/>
      <c r="I18" s="7"/>
      <c r="J18" s="7"/>
    </row>
    <row r="19" spans="1:10" x14ac:dyDescent="0.3">
      <c r="A19" s="6" t="s">
        <v>14</v>
      </c>
      <c r="B19" s="7"/>
      <c r="C19" s="7"/>
      <c r="D19" s="7"/>
      <c r="E19" s="10"/>
      <c r="F19" s="10"/>
      <c r="G19" s="10"/>
      <c r="H19" s="11"/>
      <c r="I19" s="7"/>
      <c r="J19" s="7"/>
    </row>
    <row r="20" spans="1:10" x14ac:dyDescent="0.3">
      <c r="A20" s="6"/>
      <c r="B20" s="7" t="s">
        <v>23</v>
      </c>
      <c r="C20" s="7"/>
      <c r="D20" s="7"/>
      <c r="E20" s="10">
        <v>2300</v>
      </c>
      <c r="F20" s="10"/>
      <c r="G20" s="10"/>
      <c r="H20" s="11">
        <f t="shared" ref="H20:H22" si="2">E20/$J$3</f>
        <v>0.32123308812540941</v>
      </c>
      <c r="I20" s="7"/>
      <c r="J20" s="7"/>
    </row>
    <row r="21" spans="1:10" x14ac:dyDescent="0.3">
      <c r="A21" s="6"/>
      <c r="B21" s="7" t="s">
        <v>24</v>
      </c>
      <c r="C21" s="7"/>
      <c r="D21" s="7"/>
      <c r="E21" s="10">
        <f>200+790</f>
        <v>990</v>
      </c>
      <c r="F21" s="10"/>
      <c r="G21" s="10"/>
      <c r="H21" s="11">
        <f t="shared" si="2"/>
        <v>0.13826989445398058</v>
      </c>
      <c r="I21" s="7"/>
      <c r="J21" s="7"/>
    </row>
    <row r="22" spans="1:10" x14ac:dyDescent="0.3">
      <c r="A22" s="6"/>
      <c r="B22" s="7" t="s">
        <v>2</v>
      </c>
      <c r="C22" s="7"/>
      <c r="D22" s="7"/>
      <c r="E22" s="12">
        <v>165</v>
      </c>
      <c r="F22" s="10"/>
      <c r="G22" s="10"/>
      <c r="H22" s="11">
        <f t="shared" si="2"/>
        <v>2.3044982408996762E-2</v>
      </c>
      <c r="I22" s="7"/>
      <c r="J22" s="7"/>
    </row>
    <row r="23" spans="1:10" x14ac:dyDescent="0.3">
      <c r="A23" s="6"/>
      <c r="B23" s="7"/>
      <c r="C23" s="7"/>
      <c r="D23" s="7"/>
      <c r="E23" s="13"/>
      <c r="F23" s="10">
        <f>SUM(E20:E22)</f>
        <v>3455</v>
      </c>
      <c r="G23" s="10"/>
      <c r="H23" s="11">
        <f>F23/$J$3</f>
        <v>0.48254796498838676</v>
      </c>
      <c r="I23" s="7"/>
      <c r="J23" s="7"/>
    </row>
    <row r="24" spans="1:10" x14ac:dyDescent="0.3">
      <c r="A24" s="7"/>
      <c r="B24" s="7"/>
      <c r="C24" s="7"/>
      <c r="D24" s="7"/>
      <c r="E24" s="10"/>
      <c r="F24" s="10"/>
      <c r="G24" s="10"/>
      <c r="H24" s="11"/>
      <c r="I24" s="7"/>
      <c r="J24" s="7"/>
    </row>
    <row r="25" spans="1:10" x14ac:dyDescent="0.3">
      <c r="A25" s="6" t="s">
        <v>25</v>
      </c>
      <c r="B25" s="7"/>
      <c r="C25" s="7"/>
      <c r="D25" s="7"/>
      <c r="E25" s="10"/>
      <c r="F25" s="10"/>
      <c r="G25" s="10"/>
      <c r="H25" s="11"/>
      <c r="I25" s="7"/>
      <c r="J25" s="7"/>
    </row>
    <row r="26" spans="1:10" x14ac:dyDescent="0.3">
      <c r="A26" s="6"/>
      <c r="B26" s="7" t="s">
        <v>26</v>
      </c>
      <c r="C26" s="7"/>
      <c r="D26" s="7"/>
      <c r="E26" s="12">
        <v>3900</v>
      </c>
      <c r="F26" s="10"/>
      <c r="G26" s="10"/>
      <c r="H26" s="11">
        <f t="shared" ref="H26" si="3">E26/$J$3</f>
        <v>0.54469958421265074</v>
      </c>
      <c r="I26" s="7"/>
      <c r="J26" s="7"/>
    </row>
    <row r="27" spans="1:10" x14ac:dyDescent="0.3">
      <c r="A27" s="7"/>
      <c r="B27" s="7"/>
      <c r="C27" s="7"/>
      <c r="D27" s="7"/>
      <c r="E27" s="10"/>
      <c r="F27" s="10">
        <f>SUM(E26:E26)</f>
        <v>3900</v>
      </c>
      <c r="G27" s="10"/>
      <c r="H27" s="11">
        <f>F27/$J$3</f>
        <v>0.54469958421265074</v>
      </c>
      <c r="I27" s="7"/>
      <c r="J27" s="7"/>
    </row>
    <row r="28" spans="1:10" x14ac:dyDescent="0.3">
      <c r="A28" s="7"/>
      <c r="B28" s="7"/>
      <c r="C28" s="7"/>
      <c r="D28" s="7"/>
      <c r="E28" s="10"/>
      <c r="F28" s="10"/>
      <c r="G28" s="10"/>
      <c r="H28" s="11"/>
      <c r="I28" s="7"/>
      <c r="J28" s="7"/>
    </row>
    <row r="29" spans="1:10" x14ac:dyDescent="0.3">
      <c r="A29" s="6" t="s">
        <v>34</v>
      </c>
      <c r="B29" s="7"/>
      <c r="C29" s="7"/>
      <c r="D29" s="7"/>
      <c r="E29" s="10"/>
      <c r="F29" s="10"/>
      <c r="G29" s="10"/>
      <c r="H29" s="11"/>
      <c r="I29" s="7"/>
      <c r="J29" s="7"/>
    </row>
    <row r="30" spans="1:10" x14ac:dyDescent="0.3">
      <c r="A30" s="7"/>
      <c r="B30" s="7" t="s">
        <v>9</v>
      </c>
      <c r="C30" s="7"/>
      <c r="D30" s="7"/>
      <c r="E30" s="10">
        <v>3000</v>
      </c>
      <c r="F30" s="10"/>
      <c r="G30" s="10"/>
      <c r="H30" s="11">
        <f t="shared" ref="H30:H36" si="4">E30/$J$3</f>
        <v>0.41899968016357747</v>
      </c>
      <c r="I30" s="7"/>
      <c r="J30" s="7"/>
    </row>
    <row r="31" spans="1:10" x14ac:dyDescent="0.3">
      <c r="A31" s="7"/>
      <c r="B31" s="7" t="s">
        <v>3</v>
      </c>
      <c r="C31" s="7"/>
      <c r="D31" s="7"/>
      <c r="E31" s="10">
        <v>1500</v>
      </c>
      <c r="F31" s="10"/>
      <c r="G31" s="10"/>
      <c r="H31" s="11">
        <f t="shared" si="4"/>
        <v>0.20949984008178874</v>
      </c>
      <c r="I31" s="7"/>
      <c r="J31" s="7"/>
    </row>
    <row r="32" spans="1:10" x14ac:dyDescent="0.3">
      <c r="A32" s="7"/>
      <c r="B32" s="7" t="s">
        <v>4</v>
      </c>
      <c r="C32" s="7"/>
      <c r="D32" s="7"/>
      <c r="E32" s="10">
        <v>1000</v>
      </c>
      <c r="F32" s="10"/>
      <c r="G32" s="10"/>
      <c r="H32" s="11">
        <f t="shared" si="4"/>
        <v>0.13966656005452582</v>
      </c>
      <c r="I32" s="7"/>
      <c r="J32" s="7"/>
    </row>
    <row r="33" spans="1:11" x14ac:dyDescent="0.3">
      <c r="A33" s="7"/>
      <c r="B33" s="7" t="s">
        <v>27</v>
      </c>
      <c r="C33" s="7"/>
      <c r="D33" s="7"/>
      <c r="E33" s="10">
        <v>1500</v>
      </c>
      <c r="F33" s="10"/>
      <c r="G33" s="10"/>
      <c r="H33" s="11">
        <f t="shared" si="4"/>
        <v>0.20949984008178874</v>
      </c>
      <c r="I33" s="7"/>
      <c r="J33" s="7"/>
    </row>
    <row r="34" spans="1:11" x14ac:dyDescent="0.3">
      <c r="A34" s="7"/>
      <c r="B34" s="7" t="s">
        <v>28</v>
      </c>
      <c r="C34" s="7"/>
      <c r="D34" s="7"/>
      <c r="E34" s="10">
        <v>2000</v>
      </c>
      <c r="F34" s="10"/>
      <c r="G34" s="10"/>
      <c r="H34" s="11">
        <f t="shared" si="4"/>
        <v>0.27933312010905165</v>
      </c>
      <c r="I34" s="7"/>
      <c r="J34" s="7"/>
    </row>
    <row r="35" spans="1:11" x14ac:dyDescent="0.3">
      <c r="A35" s="7"/>
      <c r="B35" s="7" t="s">
        <v>30</v>
      </c>
      <c r="C35" s="7"/>
      <c r="D35" s="7"/>
      <c r="E35" s="10">
        <f>4000+1500</f>
        <v>5500</v>
      </c>
      <c r="F35" s="10"/>
      <c r="G35" s="10"/>
      <c r="H35" s="11">
        <f t="shared" si="4"/>
        <v>0.76816608029989208</v>
      </c>
      <c r="I35" s="7"/>
      <c r="J35" s="7"/>
      <c r="K35" t="s">
        <v>33</v>
      </c>
    </row>
    <row r="36" spans="1:11" x14ac:dyDescent="0.3">
      <c r="A36" s="7"/>
      <c r="B36" s="7" t="s">
        <v>2</v>
      </c>
      <c r="C36" s="7"/>
      <c r="D36" s="7"/>
      <c r="E36" s="12">
        <v>1000</v>
      </c>
      <c r="F36" s="10"/>
      <c r="G36" s="10"/>
      <c r="H36" s="11">
        <f t="shared" si="4"/>
        <v>0.13966656005452582</v>
      </c>
      <c r="I36" s="7"/>
      <c r="J36" s="7"/>
    </row>
    <row r="37" spans="1:11" x14ac:dyDescent="0.3">
      <c r="A37" s="7"/>
      <c r="B37" s="7"/>
      <c r="C37" s="7"/>
      <c r="D37" s="7"/>
      <c r="E37" s="10"/>
      <c r="F37" s="10">
        <f>SUM(E30:E36)</f>
        <v>15500</v>
      </c>
      <c r="G37" s="10"/>
      <c r="H37" s="11">
        <f>F37/$J$3</f>
        <v>2.1648316808451504</v>
      </c>
      <c r="I37" s="7"/>
      <c r="J37" s="7"/>
    </row>
    <row r="38" spans="1:11" x14ac:dyDescent="0.3">
      <c r="A38" s="7"/>
      <c r="B38" s="7"/>
      <c r="C38" s="7"/>
      <c r="D38" s="7"/>
      <c r="E38" s="10"/>
      <c r="F38" s="10"/>
      <c r="G38" s="10"/>
      <c r="H38" s="11"/>
      <c r="I38" s="7"/>
      <c r="J38" s="7"/>
    </row>
    <row r="39" spans="1:11" x14ac:dyDescent="0.3">
      <c r="A39" s="6" t="s">
        <v>10</v>
      </c>
      <c r="B39" s="7"/>
      <c r="C39" s="7"/>
      <c r="D39" s="7"/>
      <c r="E39" s="10"/>
      <c r="F39" s="10"/>
      <c r="G39" s="10"/>
      <c r="H39" s="11"/>
      <c r="I39" s="7"/>
      <c r="J39" s="7"/>
    </row>
    <row r="40" spans="1:11" x14ac:dyDescent="0.3">
      <c r="A40" s="7"/>
      <c r="B40" s="7" t="s">
        <v>11</v>
      </c>
      <c r="C40" s="7"/>
      <c r="D40" s="7"/>
      <c r="E40" s="10">
        <v>140</v>
      </c>
      <c r="F40" s="10"/>
      <c r="G40" s="10"/>
      <c r="H40" s="11">
        <f t="shared" ref="H40:H45" si="5">E40/$J$3</f>
        <v>1.9553318407633614E-2</v>
      </c>
      <c r="I40" s="7"/>
      <c r="J40" s="7"/>
    </row>
    <row r="41" spans="1:11" x14ac:dyDescent="0.3">
      <c r="A41" s="6"/>
      <c r="B41" s="7" t="s">
        <v>12</v>
      </c>
      <c r="C41" s="7"/>
      <c r="D41" s="7"/>
      <c r="E41" s="10">
        <v>400</v>
      </c>
      <c r="F41" s="10"/>
      <c r="G41" s="10"/>
      <c r="H41" s="11">
        <f t="shared" si="5"/>
        <v>5.5866624021810328E-2</v>
      </c>
      <c r="I41" s="7"/>
      <c r="J41" s="7"/>
    </row>
    <row r="42" spans="1:11" x14ac:dyDescent="0.3">
      <c r="A42" s="6"/>
      <c r="B42" s="7" t="s">
        <v>18</v>
      </c>
      <c r="C42" s="7"/>
      <c r="D42" s="7"/>
      <c r="E42" s="10">
        <v>800</v>
      </c>
      <c r="F42" s="10"/>
      <c r="G42" s="10"/>
      <c r="H42" s="11">
        <f t="shared" si="5"/>
        <v>0.11173324804362066</v>
      </c>
      <c r="I42" s="7"/>
      <c r="J42" s="7"/>
    </row>
    <row r="43" spans="1:11" x14ac:dyDescent="0.3">
      <c r="A43" s="6"/>
      <c r="B43" s="7" t="s">
        <v>19</v>
      </c>
      <c r="C43" s="7"/>
      <c r="D43" s="7"/>
      <c r="E43" s="10">
        <v>50</v>
      </c>
      <c r="F43" s="10"/>
      <c r="G43" s="10"/>
      <c r="H43" s="11">
        <f t="shared" si="5"/>
        <v>6.983328002726291E-3</v>
      </c>
      <c r="I43" s="7"/>
      <c r="J43" s="7"/>
    </row>
    <row r="44" spans="1:11" x14ac:dyDescent="0.3">
      <c r="A44" s="6"/>
      <c r="B44" s="7" t="s">
        <v>29</v>
      </c>
      <c r="C44" s="7"/>
      <c r="D44" s="7"/>
      <c r="E44" s="10">
        <v>400</v>
      </c>
      <c r="F44" s="10"/>
      <c r="G44" s="10"/>
      <c r="H44" s="11">
        <f t="shared" si="5"/>
        <v>5.5866624021810328E-2</v>
      </c>
      <c r="I44" s="7"/>
      <c r="J44" s="7"/>
    </row>
    <row r="45" spans="1:11" x14ac:dyDescent="0.3">
      <c r="A45" s="6"/>
      <c r="B45" s="7" t="s">
        <v>2</v>
      </c>
      <c r="C45" s="7"/>
      <c r="D45" s="7"/>
      <c r="E45" s="12">
        <v>90</v>
      </c>
      <c r="F45" s="10"/>
      <c r="G45" s="10"/>
      <c r="H45" s="11">
        <f t="shared" si="5"/>
        <v>1.2569990404907324E-2</v>
      </c>
      <c r="I45" s="7"/>
      <c r="J45" s="7"/>
    </row>
    <row r="46" spans="1:11" x14ac:dyDescent="0.3">
      <c r="A46" s="6"/>
      <c r="B46" s="7"/>
      <c r="C46" s="7"/>
      <c r="D46" s="7"/>
      <c r="E46" s="10"/>
      <c r="F46" s="12">
        <f>SUM(E40:E45)</f>
        <v>1880</v>
      </c>
      <c r="G46" s="10"/>
      <c r="H46" s="11">
        <f>F46/$J$3</f>
        <v>0.26257313290250855</v>
      </c>
      <c r="I46" s="7"/>
      <c r="J46" s="7"/>
    </row>
    <row r="47" spans="1:11" x14ac:dyDescent="0.3">
      <c r="A47" s="6"/>
      <c r="B47" s="7"/>
      <c r="C47" s="7"/>
      <c r="D47" s="7"/>
      <c r="E47" s="10"/>
      <c r="F47" s="10"/>
      <c r="G47" s="10"/>
      <c r="H47" s="11"/>
      <c r="I47" s="7"/>
      <c r="J47" s="7"/>
    </row>
    <row r="48" spans="1:11" x14ac:dyDescent="0.3">
      <c r="A48" s="6"/>
      <c r="B48" s="7"/>
      <c r="C48" s="7"/>
      <c r="D48" s="7"/>
      <c r="E48" s="10"/>
      <c r="F48" s="10"/>
      <c r="G48" s="10">
        <f>SUM(F11:F46)</f>
        <v>39930</v>
      </c>
      <c r="H48" s="11">
        <f>G48/$J$3</f>
        <v>5.5768857429772165</v>
      </c>
      <c r="I48" s="7"/>
      <c r="J48" s="7"/>
    </row>
    <row r="49" spans="1:12" x14ac:dyDescent="0.3">
      <c r="A49" s="6"/>
      <c r="B49" s="7"/>
      <c r="C49" s="7"/>
      <c r="D49" s="7"/>
      <c r="E49" s="10"/>
      <c r="F49" s="10"/>
      <c r="G49" s="10"/>
      <c r="H49" s="11"/>
      <c r="I49" s="7"/>
      <c r="J49" s="7"/>
    </row>
    <row r="50" spans="1:12" x14ac:dyDescent="0.3">
      <c r="A50" s="27" t="s">
        <v>31</v>
      </c>
      <c r="B50" s="7"/>
      <c r="C50" s="7"/>
      <c r="D50" s="7"/>
      <c r="E50" s="10"/>
      <c r="F50" s="7"/>
      <c r="G50" s="10"/>
      <c r="H50" s="11"/>
      <c r="I50" s="7"/>
      <c r="J50" s="7"/>
    </row>
    <row r="51" spans="1:12" x14ac:dyDescent="0.3">
      <c r="A51" s="27"/>
      <c r="B51" s="7"/>
      <c r="C51" s="7"/>
      <c r="D51" s="7"/>
      <c r="E51" s="10"/>
      <c r="F51" s="10"/>
      <c r="G51" s="10"/>
      <c r="H51" s="11"/>
      <c r="I51" s="7"/>
      <c r="J51" s="7"/>
    </row>
    <row r="52" spans="1:12" x14ac:dyDescent="0.3">
      <c r="A52" s="7"/>
      <c r="B52" s="7"/>
      <c r="C52" s="7"/>
      <c r="D52" s="7"/>
      <c r="E52" s="7"/>
      <c r="F52" s="7"/>
      <c r="G52" s="7"/>
      <c r="H52" s="11"/>
      <c r="I52" s="7"/>
      <c r="J52" s="7"/>
    </row>
    <row r="53" spans="1:12" ht="15" thickBot="1" x14ac:dyDescent="0.35">
      <c r="A53" s="7"/>
      <c r="B53" s="7"/>
      <c r="C53" s="7"/>
      <c r="D53" s="7"/>
      <c r="E53" s="7"/>
      <c r="G53" s="18">
        <f>SUM(F5:F51)</f>
        <v>39930</v>
      </c>
      <c r="H53" s="11">
        <f>G53/$J$3</f>
        <v>5.5768857429772165</v>
      </c>
      <c r="I53" s="11"/>
      <c r="J53" s="7"/>
      <c r="K53">
        <v>40560</v>
      </c>
      <c r="L53" s="9">
        <f>(G53-K53)/K53</f>
        <v>-1.5532544378698224E-2</v>
      </c>
    </row>
    <row r="54" spans="1:12" ht="15" thickTop="1" x14ac:dyDescent="0.3">
      <c r="A54" s="7"/>
      <c r="B54" s="7"/>
      <c r="C54" s="7"/>
      <c r="D54" s="7"/>
      <c r="E54" s="7"/>
      <c r="F54" s="7"/>
      <c r="G54" s="7"/>
      <c r="H54" s="11"/>
      <c r="I54" s="7"/>
      <c r="J54" s="7"/>
    </row>
    <row r="55" spans="1:12" x14ac:dyDescent="0.3">
      <c r="A55" s="6" t="s">
        <v>1</v>
      </c>
      <c r="B55" s="7"/>
      <c r="C55" s="7"/>
      <c r="D55" s="7"/>
      <c r="E55" s="7"/>
      <c r="F55" s="7"/>
      <c r="G55" s="7"/>
      <c r="H55" s="11"/>
      <c r="I55" s="7"/>
      <c r="J55" s="7"/>
    </row>
    <row r="56" spans="1:12" x14ac:dyDescent="0.3">
      <c r="A56" s="6"/>
      <c r="B56" s="7" t="s">
        <v>37</v>
      </c>
      <c r="C56" s="7"/>
      <c r="D56" s="7"/>
      <c r="F56" s="14">
        <v>1727.08</v>
      </c>
      <c r="G56" s="7"/>
      <c r="H56" s="11"/>
      <c r="I56" s="7"/>
      <c r="J56" s="7"/>
    </row>
    <row r="57" spans="1:12" x14ac:dyDescent="0.3">
      <c r="A57" s="6"/>
      <c r="B57" s="7" t="s">
        <v>32</v>
      </c>
      <c r="C57" s="7"/>
      <c r="D57" s="7"/>
      <c r="F57" s="14">
        <v>502.5</v>
      </c>
      <c r="G57" s="7"/>
      <c r="H57" s="11"/>
      <c r="I57" s="7"/>
      <c r="J57" s="7"/>
    </row>
    <row r="58" spans="1:12" x14ac:dyDescent="0.3">
      <c r="A58" s="6"/>
      <c r="B58" s="7" t="s">
        <v>38</v>
      </c>
      <c r="C58" s="7"/>
      <c r="D58" s="7"/>
      <c r="F58" s="14">
        <v>449.12</v>
      </c>
      <c r="G58" s="7"/>
      <c r="H58" s="11"/>
      <c r="I58" s="7"/>
      <c r="J58" s="7"/>
    </row>
    <row r="59" spans="1:12" x14ac:dyDescent="0.3">
      <c r="A59" s="7"/>
      <c r="B59" s="7" t="s">
        <v>39</v>
      </c>
      <c r="C59" s="7"/>
      <c r="D59" s="7"/>
      <c r="F59" s="14">
        <v>3900</v>
      </c>
      <c r="G59" s="14"/>
      <c r="H59" s="11"/>
      <c r="I59" s="7"/>
      <c r="J59" s="7"/>
    </row>
    <row r="60" spans="1:12" x14ac:dyDescent="0.3">
      <c r="A60" s="7"/>
      <c r="B60" s="7" t="s">
        <v>13</v>
      </c>
      <c r="C60" s="7"/>
      <c r="D60" s="7"/>
      <c r="E60" s="7"/>
      <c r="F60" s="23">
        <v>1880</v>
      </c>
      <c r="G60" s="14"/>
      <c r="H60" s="11"/>
      <c r="I60" s="7"/>
      <c r="J60" s="7"/>
    </row>
    <row r="61" spans="1:12" x14ac:dyDescent="0.3">
      <c r="A61" s="7"/>
      <c r="B61" s="7"/>
      <c r="C61" s="7"/>
      <c r="D61" s="7"/>
      <c r="F61" s="14"/>
      <c r="G61" s="21">
        <f>SUM(F56:F60)</f>
        <v>8458.7000000000007</v>
      </c>
      <c r="H61" s="19">
        <f>G61/$J$3</f>
        <v>1.1813975315332177</v>
      </c>
      <c r="I61" s="7"/>
      <c r="J61" s="7"/>
      <c r="K61" s="5">
        <v>5323</v>
      </c>
      <c r="L61" s="9">
        <f>(G61-K61)/K61</f>
        <v>0.58908510238587275</v>
      </c>
    </row>
    <row r="62" spans="1:12" x14ac:dyDescent="0.3">
      <c r="A62" s="7"/>
      <c r="B62" s="7"/>
      <c r="C62" s="7"/>
      <c r="D62" s="7"/>
      <c r="F62" s="14"/>
      <c r="G62" s="14"/>
      <c r="H62" s="11"/>
      <c r="I62" s="7"/>
      <c r="J62" s="7"/>
      <c r="K62" s="5"/>
      <c r="L62" s="9"/>
    </row>
    <row r="63" spans="1:12" ht="15" thickBot="1" x14ac:dyDescent="0.35">
      <c r="A63" s="7"/>
      <c r="B63" s="7"/>
      <c r="C63" s="7"/>
      <c r="D63" s="7"/>
      <c r="F63" s="14"/>
      <c r="G63" s="15">
        <f>G53-G61</f>
        <v>31471.3</v>
      </c>
      <c r="H63" s="11">
        <f>G63/$J$3</f>
        <v>4.3954882114439986</v>
      </c>
      <c r="I63" s="7"/>
      <c r="J63" s="7"/>
      <c r="K63" s="5">
        <f>K53-K61</f>
        <v>35237</v>
      </c>
      <c r="L63" s="9">
        <f>(G63-K63)/K63</f>
        <v>-0.1068677810256265</v>
      </c>
    </row>
    <row r="64" spans="1:12" ht="15" thickTop="1" x14ac:dyDescent="0.3">
      <c r="B64" s="7"/>
      <c r="C64" s="7"/>
      <c r="D64" s="7"/>
      <c r="E64" s="10"/>
      <c r="F64" s="10"/>
      <c r="G64" s="10"/>
      <c r="H64" s="11"/>
      <c r="I64" s="7"/>
      <c r="J64" s="7"/>
    </row>
    <row r="65" spans="2:12" x14ac:dyDescent="0.3">
      <c r="B65" s="7"/>
      <c r="C65" s="17"/>
      <c r="D65" s="7"/>
      <c r="E65" s="10"/>
      <c r="F65" s="10"/>
      <c r="G65" s="10"/>
      <c r="H65" s="16"/>
      <c r="I65" s="7"/>
      <c r="J65" s="7"/>
      <c r="K65" s="20">
        <f>K63/K3</f>
        <v>4.9363985318427615</v>
      </c>
      <c r="L65" s="9">
        <f>(H63-K65)/K65</f>
        <v>-0.10957590172462039</v>
      </c>
    </row>
    <row r="66" spans="2:12" x14ac:dyDescent="0.3">
      <c r="E66" s="3"/>
      <c r="F66" s="3"/>
      <c r="G66" s="3"/>
      <c r="H66" s="4"/>
    </row>
    <row r="67" spans="2:12" x14ac:dyDescent="0.3">
      <c r="E67" s="3"/>
      <c r="F67" s="3"/>
      <c r="G67" s="3"/>
      <c r="H67" s="4"/>
    </row>
    <row r="68" spans="2:12" x14ac:dyDescent="0.3">
      <c r="E68" s="3"/>
      <c r="F68" s="3"/>
      <c r="G68" s="3"/>
      <c r="H68" s="4"/>
    </row>
    <row r="69" spans="2:12" x14ac:dyDescent="0.3">
      <c r="E69" s="3"/>
      <c r="F69" s="3"/>
      <c r="G69" s="3"/>
      <c r="H69" s="4"/>
    </row>
    <row r="70" spans="2:12" x14ac:dyDescent="0.3">
      <c r="E70" s="3"/>
      <c r="F70" s="3"/>
      <c r="G70" s="3"/>
      <c r="H70" s="4"/>
    </row>
    <row r="71" spans="2:12" x14ac:dyDescent="0.3">
      <c r="E71" s="3"/>
      <c r="F71" s="3"/>
      <c r="G71" s="3"/>
      <c r="H71" s="4"/>
    </row>
    <row r="72" spans="2:12" x14ac:dyDescent="0.3">
      <c r="E72" s="3"/>
      <c r="F72" s="3"/>
      <c r="G72" s="3"/>
      <c r="H72" s="4"/>
    </row>
    <row r="73" spans="2:12" x14ac:dyDescent="0.3">
      <c r="E73" s="3"/>
      <c r="F73" s="3"/>
      <c r="G73" s="3"/>
      <c r="H73" s="4"/>
    </row>
    <row r="74" spans="2:12" x14ac:dyDescent="0.3">
      <c r="E74" s="3"/>
      <c r="F74" s="3"/>
      <c r="G74" s="3"/>
      <c r="H74" s="4"/>
    </row>
    <row r="75" spans="2:12" x14ac:dyDescent="0.3">
      <c r="E75" s="3"/>
      <c r="F75" s="3"/>
      <c r="G75" s="3"/>
      <c r="H75" s="4"/>
    </row>
    <row r="76" spans="2:12" x14ac:dyDescent="0.3">
      <c r="H76" s="4"/>
    </row>
    <row r="77" spans="2:12" x14ac:dyDescent="0.3">
      <c r="H77" s="4"/>
    </row>
    <row r="78" spans="2:12" x14ac:dyDescent="0.3">
      <c r="H78" s="4"/>
    </row>
    <row r="79" spans="2:12" x14ac:dyDescent="0.3">
      <c r="H79" s="4"/>
    </row>
    <row r="80" spans="2:12" x14ac:dyDescent="0.3">
      <c r="H80" s="4"/>
    </row>
    <row r="81" spans="8:8" x14ac:dyDescent="0.3">
      <c r="H81" s="4"/>
    </row>
    <row r="82" spans="8:8" x14ac:dyDescent="0.3">
      <c r="H82" s="4"/>
    </row>
    <row r="83" spans="8:8" x14ac:dyDescent="0.3">
      <c r="H83" s="4"/>
    </row>
    <row r="84" spans="8:8" x14ac:dyDescent="0.3">
      <c r="H84" s="4"/>
    </row>
    <row r="85" spans="8:8" x14ac:dyDescent="0.3">
      <c r="H85" s="4"/>
    </row>
    <row r="86" spans="8:8" x14ac:dyDescent="0.3">
      <c r="H86" s="4"/>
    </row>
    <row r="87" spans="8:8" x14ac:dyDescent="0.3">
      <c r="H87" s="4"/>
    </row>
    <row r="88" spans="8:8" x14ac:dyDescent="0.3">
      <c r="H88" s="4"/>
    </row>
    <row r="89" spans="8:8" x14ac:dyDescent="0.3">
      <c r="H89" s="4"/>
    </row>
    <row r="90" spans="8:8" x14ac:dyDescent="0.3">
      <c r="H90" s="4"/>
    </row>
    <row r="91" spans="8:8" x14ac:dyDescent="0.3">
      <c r="H91" s="4"/>
    </row>
    <row r="92" spans="8:8" x14ac:dyDescent="0.3">
      <c r="H92" s="4"/>
    </row>
    <row r="93" spans="8:8" x14ac:dyDescent="0.3">
      <c r="H93" s="4"/>
    </row>
  </sheetData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A64BEE7ED274D95092423CF58A908" ma:contentTypeVersion="6" ma:contentTypeDescription="Create a new document." ma:contentTypeScope="" ma:versionID="008b0fd332bb9f88be85c5c13b719ebb">
  <xsd:schema xmlns:xsd="http://www.w3.org/2001/XMLSchema" xmlns:xs="http://www.w3.org/2001/XMLSchema" xmlns:p="http://schemas.microsoft.com/office/2006/metadata/properties" xmlns:ns2="de2a9771-28ca-49e3-bd5f-5ed23a071653" targetNamespace="http://schemas.microsoft.com/office/2006/metadata/properties" ma:root="true" ma:fieldsID="ac017695ea428e9bd37c3527b12b1013" ns2:_="">
    <xsd:import namespace="de2a9771-28ca-49e3-bd5f-5ed23a0716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a9771-28ca-49e3-bd5f-5ed23a0716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BBF1A7-3A18-4C92-A640-14FB1B0C43DC}"/>
</file>

<file path=customXml/itemProps2.xml><?xml version="1.0" encoding="utf-8"?>
<ds:datastoreItem xmlns:ds="http://schemas.openxmlformats.org/officeDocument/2006/customXml" ds:itemID="{625E628F-20E1-4A9F-BD02-BDFBE068B91D}"/>
</file>

<file path=customXml/itemProps3.xml><?xml version="1.0" encoding="utf-8"?>
<ds:datastoreItem xmlns:ds="http://schemas.openxmlformats.org/officeDocument/2006/customXml" ds:itemID="{D490CEF4-589B-4F5C-9549-00347ED096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Rachel</cp:lastModifiedBy>
  <cp:lastPrinted>2018-11-01T13:52:50Z</cp:lastPrinted>
  <dcterms:created xsi:type="dcterms:W3CDTF">2010-10-14T11:04:48Z</dcterms:created>
  <dcterms:modified xsi:type="dcterms:W3CDTF">2018-11-01T13:52:55Z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0x010100128A64BEE7ED274D95092423CF58A908</vt:lpwstr>
  </property>
</Properties>
</file>